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75" activeTab="0"/>
  </bookViews>
  <sheets>
    <sheet name="form.cenowy" sheetId="1" r:id="rId1"/>
    <sheet name="Arkusz3" sheetId="2" r:id="rId2"/>
  </sheets>
  <definedNames>
    <definedName name="_xlnm.Print_Area" localSheetId="0">'form.cenowy'!$A$1:$T$45</definedName>
  </definedNames>
  <calcPr fullCalcOnLoad="1"/>
</workbook>
</file>

<file path=xl/sharedStrings.xml><?xml version="1.0" encoding="utf-8"?>
<sst xmlns="http://schemas.openxmlformats.org/spreadsheetml/2006/main" count="58" uniqueCount="45">
  <si>
    <t>Razem</t>
  </si>
  <si>
    <t>x</t>
  </si>
  <si>
    <t>składnik zmienny stawki sieciowej (zł/kWh)</t>
  </si>
  <si>
    <t>składnik stały stawki sieciowej (zł/kW/m-c)</t>
  </si>
  <si>
    <t>stawka opłaty przejś ciowej (zł/kW/m-c)</t>
  </si>
  <si>
    <t>stawka opłaty abona mentowej (zł/m-c)</t>
  </si>
  <si>
    <t xml:space="preserve">
Lp.</t>
  </si>
  <si>
    <t>cena jedno stkowa za energię czynną (zł/kWh)</t>
  </si>
  <si>
    <t>stawka jakościowa (zł/kWh)</t>
  </si>
  <si>
    <t>Cena jednostkowa powinna być podana w formacie 0,0000 zł. tj. z dokładnością do czterech miejsc po przecinku.</t>
  </si>
  <si>
    <t xml:space="preserve">                                                                                                                                                                                ………………………………………………………</t>
  </si>
  <si>
    <t xml:space="preserve">                   (podpis Wykonawcy)</t>
  </si>
  <si>
    <t>Formularz cenowy</t>
  </si>
  <si>
    <t xml:space="preserve">
Obiekt</t>
  </si>
  <si>
    <t xml:space="preserve">
grupa taryfowa</t>
  </si>
  <si>
    <t xml:space="preserve">
moc umowna (kW)</t>
  </si>
  <si>
    <t>Opłata handlowa (zł/m-c)</t>
  </si>
  <si>
    <t>Cena za energię elektryczną 
(netto)</t>
  </si>
  <si>
    <t>Cena za usługi dystrybucyjne 
(netto)</t>
  </si>
  <si>
    <r>
      <t xml:space="preserve">Szacunkowe zapotrzebowanie na energię elektryczną 
</t>
    </r>
    <r>
      <rPr>
        <b/>
        <sz val="8"/>
        <rFont val="Arial"/>
        <family val="2"/>
      </rPr>
      <t>w okresie 12 m-cy</t>
    </r>
    <r>
      <rPr>
        <sz val="8"/>
        <rFont val="Arial"/>
        <family val="2"/>
      </rPr>
      <t xml:space="preserve"> (kWh)</t>
    </r>
  </si>
  <si>
    <t>Cena za opłatę abonamentową (kol.12x12 m-cy)</t>
  </si>
  <si>
    <t xml:space="preserve">
Łączna cena oferty (netto)
kol.6+kol.11+kol.13</t>
  </si>
  <si>
    <t xml:space="preserve">
Łączna cena oferty brutto kol. 14+23% Vat</t>
  </si>
  <si>
    <t>Oświadczamy, że podane ceny zostały wyliczone w oparciu o ilość energii elektrycznej zadeklarowanej przez Zamawiającego i oprócz ceny za energię elektryczną czynną zawierają opłaty dystrybucyjne corocznie zatwierdzone przez Prezesa URE. W związku z tym oferowana cena może ulec zmianie w trakcie realizacji zamówienia w części dotyczącej stawek opłat dystrybucyjnych, a także w przypadku wystąpienia dodatkowych opłat wynikających np. z przekroczenia mocy umownej lub ponadumownego poboru energii biernej.</t>
  </si>
  <si>
    <t>Składając ofertę na kompleksową dostawę energii elektrycznej obejmującą sprzedaż energii elektrycznej oraz świadczenie usługi dystrybucyjnej do obiektów Zamawiającego:</t>
  </si>
  <si>
    <t xml:space="preserve">
ilość punktów poboru energii (PPE)</t>
  </si>
  <si>
    <t>PWSIP w Łomży 
ul. Akademicka 14</t>
  </si>
  <si>
    <t>C21</t>
  </si>
  <si>
    <t>ASP w Łomży
ul. Wiejska 16</t>
  </si>
  <si>
    <t>C11</t>
  </si>
  <si>
    <t>DS. w Łomży
ul. Wiejska 16A</t>
  </si>
  <si>
    <t>G11</t>
  </si>
  <si>
    <t>ITŻ w Łomży
ul. Akademicka 1</t>
  </si>
  <si>
    <t>PWSIP w Łomży, oferujemy realizację przedmiotu zamówienia w okresie 12 m-cy za cenę:</t>
  </si>
  <si>
    <t>Nr licznika</t>
  </si>
  <si>
    <t>425.0003654</t>
  </si>
  <si>
    <t>425.0003768</t>
  </si>
  <si>
    <t>425.0003690</t>
  </si>
  <si>
    <r>
      <t>11</t>
    </r>
    <r>
      <rPr>
        <sz val="9"/>
        <color indexed="10"/>
        <rFont val="Arial"/>
        <family val="2"/>
      </rPr>
      <t>*</t>
    </r>
  </si>
  <si>
    <r>
      <rPr>
        <b/>
        <u val="single"/>
        <sz val="10"/>
        <color indexed="10"/>
        <rFont val="Arial"/>
        <family val="2"/>
      </rPr>
      <t>*</t>
    </r>
    <r>
      <rPr>
        <b/>
        <u val="single"/>
        <sz val="10"/>
        <rFont val="Arial"/>
        <family val="2"/>
      </rPr>
      <t xml:space="preserve"> Uwaga:</t>
    </r>
  </si>
  <si>
    <t>w przypadku poz.1 (PWSIP w Łomży ul. Akademicka 14) kol. 11 wyliczamy wg formuły: kol.7xkol.3+kol.8xkol.3+kol.9x40x2+kol.9x60x10+kol.10x40x2+kol.10x60x10</t>
  </si>
  <si>
    <t xml:space="preserve"> w przypadku poz. 2 (ITŻ w Łomży ul. Akademicka 1) kol. 11 wyliczamy wg formuły: kol.7xkol.3+kol.8xkol.3+kol.9x70x2+kol.9x80+kol.9x100x9+kol.10x70x2+kol.10x80+kol.10x100x9</t>
  </si>
  <si>
    <t>Łącznie (kol.3xkol.4+ kol.5x12 mies.x liczba PPE)</t>
  </si>
  <si>
    <t>Łącznie (kol.7xkol.3 + kol. 8xkol.3 + kol.9xkol.2 x12 m-cy + kol.10xkol.2x12 m-cy)</t>
  </si>
  <si>
    <t>Załącznik nr 3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</si>
</sst>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  <numFmt numFmtId="170" formatCode="#,##0.000"/>
    <numFmt numFmtId="171" formatCode="#,##0.0"/>
    <numFmt numFmtId="172" formatCode="#,##0.00000"/>
    <numFmt numFmtId="173" formatCode="0.00000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 wrapText="1"/>
    </xf>
    <xf numFmtId="3" fontId="0" fillId="0" borderId="27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169" fontId="0" fillId="0" borderId="23" xfId="0" applyNumberFormat="1" applyFont="1" applyBorder="1" applyAlignment="1">
      <alignment horizontal="right" vertical="center" wrapText="1"/>
    </xf>
    <xf numFmtId="169" fontId="0" fillId="0" borderId="30" xfId="0" applyNumberFormat="1" applyFont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9" fontId="0" fillId="0" borderId="32" xfId="0" applyNumberFormat="1" applyFont="1" applyBorder="1" applyAlignment="1">
      <alignment horizontal="right" vertical="center"/>
    </xf>
    <xf numFmtId="169" fontId="0" fillId="0" borderId="18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 wrapText="1"/>
    </xf>
    <xf numFmtId="4" fontId="0" fillId="0" borderId="35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0" fontId="0" fillId="0" borderId="37" xfId="0" applyFont="1" applyBorder="1" applyAlignment="1">
      <alignment horizontal="left" wrapText="1"/>
    </xf>
    <xf numFmtId="0" fontId="0" fillId="0" borderId="33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/>
    </xf>
    <xf numFmtId="169" fontId="0" fillId="0" borderId="19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right" vertical="center" wrapText="1"/>
    </xf>
    <xf numFmtId="169" fontId="0" fillId="0" borderId="4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wrapText="1"/>
    </xf>
    <xf numFmtId="3" fontId="0" fillId="0" borderId="45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4" fontId="0" fillId="0" borderId="46" xfId="0" applyNumberFormat="1" applyFont="1" applyFill="1" applyBorder="1" applyAlignment="1">
      <alignment horizontal="righ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right" vertical="center" wrapText="1"/>
    </xf>
    <xf numFmtId="164" fontId="0" fillId="0" borderId="40" xfId="0" applyNumberFormat="1" applyFont="1" applyBorder="1" applyAlignment="1">
      <alignment horizontal="right" vertical="center" wrapText="1"/>
    </xf>
    <xf numFmtId="164" fontId="0" fillId="0" borderId="35" xfId="0" applyNumberFormat="1" applyFont="1" applyBorder="1" applyAlignment="1">
      <alignment horizontal="right" vertical="center" wrapText="1"/>
    </xf>
    <xf numFmtId="164" fontId="0" fillId="0" borderId="51" xfId="0" applyNumberFormat="1" applyFont="1" applyBorder="1" applyAlignment="1">
      <alignment horizontal="right" vertical="center" wrapText="1"/>
    </xf>
    <xf numFmtId="169" fontId="0" fillId="0" borderId="4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right" vertical="center" wrapText="1"/>
    </xf>
    <xf numFmtId="169" fontId="0" fillId="0" borderId="43" xfId="0" applyNumberFormat="1" applyFont="1" applyBorder="1" applyAlignment="1">
      <alignment horizontal="right" vertical="center" wrapText="1"/>
    </xf>
    <xf numFmtId="169" fontId="0" fillId="0" borderId="35" xfId="0" applyNumberFormat="1" applyFont="1" applyBorder="1" applyAlignment="1">
      <alignment horizontal="right" vertical="center" wrapText="1"/>
    </xf>
    <xf numFmtId="169" fontId="0" fillId="0" borderId="51" xfId="0" applyNumberFormat="1" applyFont="1" applyBorder="1" applyAlignment="1">
      <alignment horizontal="righ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2" fillId="0" borderId="54" xfId="0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vertical="center" wrapText="1"/>
    </xf>
    <xf numFmtId="169" fontId="0" fillId="0" borderId="18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0" borderId="18" xfId="0" applyNumberFormat="1" applyFont="1" applyBorder="1" applyAlignment="1">
      <alignment horizontal="right" vertical="center" wrapText="1"/>
    </xf>
    <xf numFmtId="169" fontId="0" fillId="0" borderId="43" xfId="0" applyNumberFormat="1" applyFont="1" applyBorder="1" applyAlignment="1">
      <alignment horizontal="right" vertical="center"/>
    </xf>
    <xf numFmtId="169" fontId="0" fillId="0" borderId="32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64" fontId="0" fillId="0" borderId="34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1" width="3.140625" style="0" customWidth="1"/>
    <col min="2" max="3" width="18.57421875" style="0" customWidth="1"/>
    <col min="4" max="4" width="7.140625" style="0" customWidth="1"/>
    <col min="5" max="5" width="6.00390625" style="0" customWidth="1"/>
    <col min="6" max="6" width="5.421875" style="0" customWidth="1"/>
    <col min="7" max="7" width="12.57421875" style="0" customWidth="1"/>
    <col min="8" max="8" width="8.57421875" style="0" customWidth="1"/>
    <col min="9" max="9" width="8.421875" style="0" customWidth="1"/>
    <col min="10" max="10" width="10.7109375" style="0" customWidth="1"/>
    <col min="15" max="15" width="15.00390625" style="0" customWidth="1"/>
    <col min="16" max="16" width="8.00390625" style="0" customWidth="1"/>
    <col min="17" max="17" width="8.8515625" style="0" customWidth="1"/>
    <col min="18" max="18" width="11.57421875" style="0" customWidth="1"/>
    <col min="19" max="19" width="11.140625" style="0" customWidth="1"/>
  </cols>
  <sheetData>
    <row r="1" ht="15.75">
      <c r="P1" s="4" t="s">
        <v>44</v>
      </c>
    </row>
    <row r="2" spans="7:11" ht="15.75">
      <c r="G2" s="113" t="s">
        <v>12</v>
      </c>
      <c r="H2" s="113"/>
      <c r="I2" s="113"/>
      <c r="J2" s="113"/>
      <c r="K2" s="113"/>
    </row>
    <row r="3" s="4" customFormat="1" ht="15.75">
      <c r="B3" s="4" t="s">
        <v>24</v>
      </c>
    </row>
    <row r="4" s="4" customFormat="1" ht="15.75">
      <c r="B4" s="4" t="s">
        <v>33</v>
      </c>
    </row>
    <row r="5" ht="13.5" thickBot="1"/>
    <row r="6" spans="1:19" ht="33.75" customHeight="1">
      <c r="A6" s="153" t="s">
        <v>6</v>
      </c>
      <c r="B6" s="104" t="s">
        <v>13</v>
      </c>
      <c r="C6" s="146" t="s">
        <v>34</v>
      </c>
      <c r="D6" s="101" t="s">
        <v>25</v>
      </c>
      <c r="E6" s="86" t="s">
        <v>14</v>
      </c>
      <c r="F6" s="81" t="s">
        <v>15</v>
      </c>
      <c r="G6" s="101" t="s">
        <v>19</v>
      </c>
      <c r="H6" s="114" t="s">
        <v>17</v>
      </c>
      <c r="I6" s="115"/>
      <c r="J6" s="116"/>
      <c r="K6" s="114" t="s">
        <v>18</v>
      </c>
      <c r="L6" s="115"/>
      <c r="M6" s="115"/>
      <c r="N6" s="115"/>
      <c r="O6" s="115"/>
      <c r="P6" s="115"/>
      <c r="Q6" s="116"/>
      <c r="R6" s="117" t="s">
        <v>21</v>
      </c>
      <c r="S6" s="117" t="s">
        <v>22</v>
      </c>
    </row>
    <row r="7" spans="1:19" ht="83.25" customHeight="1">
      <c r="A7" s="154"/>
      <c r="B7" s="105"/>
      <c r="C7" s="147"/>
      <c r="D7" s="102"/>
      <c r="E7" s="87"/>
      <c r="F7" s="82"/>
      <c r="G7" s="102"/>
      <c r="H7" s="19" t="s">
        <v>7</v>
      </c>
      <c r="I7" s="17" t="s">
        <v>16</v>
      </c>
      <c r="J7" s="33" t="s">
        <v>42</v>
      </c>
      <c r="K7" s="19" t="s">
        <v>8</v>
      </c>
      <c r="L7" s="17" t="s">
        <v>2</v>
      </c>
      <c r="M7" s="20" t="s">
        <v>4</v>
      </c>
      <c r="N7" s="20" t="s">
        <v>3</v>
      </c>
      <c r="O7" s="23" t="s">
        <v>43</v>
      </c>
      <c r="P7" s="17" t="s">
        <v>5</v>
      </c>
      <c r="Q7" s="16" t="s">
        <v>20</v>
      </c>
      <c r="R7" s="118"/>
      <c r="S7" s="118"/>
    </row>
    <row r="8" spans="1:19" ht="13.5" thickBot="1">
      <c r="A8" s="155"/>
      <c r="B8" s="106"/>
      <c r="C8" s="148"/>
      <c r="D8" s="103"/>
      <c r="E8" s="25">
        <v>1</v>
      </c>
      <c r="F8" s="18">
        <v>2</v>
      </c>
      <c r="G8" s="18">
        <v>3</v>
      </c>
      <c r="H8" s="6">
        <v>4</v>
      </c>
      <c r="I8" s="5">
        <v>5</v>
      </c>
      <c r="J8" s="5">
        <v>6</v>
      </c>
      <c r="K8" s="6">
        <v>7</v>
      </c>
      <c r="L8" s="5">
        <v>8</v>
      </c>
      <c r="M8" s="5">
        <v>9</v>
      </c>
      <c r="N8" s="5">
        <v>10</v>
      </c>
      <c r="O8" s="5" t="s">
        <v>38</v>
      </c>
      <c r="P8" s="5">
        <v>12</v>
      </c>
      <c r="Q8" s="5">
        <v>13</v>
      </c>
      <c r="R8" s="6">
        <v>14</v>
      </c>
      <c r="S8" s="6">
        <v>15</v>
      </c>
    </row>
    <row r="9" spans="1:19" s="1" customFormat="1" ht="17.25" customHeight="1">
      <c r="A9" s="89">
        <v>1</v>
      </c>
      <c r="B9" s="91" t="s">
        <v>26</v>
      </c>
      <c r="C9" s="149" t="s">
        <v>35</v>
      </c>
      <c r="D9" s="92">
        <v>1</v>
      </c>
      <c r="E9" s="94" t="s">
        <v>27</v>
      </c>
      <c r="F9" s="36">
        <v>40</v>
      </c>
      <c r="G9" s="98">
        <v>185000</v>
      </c>
      <c r="H9" s="108"/>
      <c r="I9" s="110"/>
      <c r="J9" s="119">
        <f>G9*H9+I9*12</f>
        <v>0</v>
      </c>
      <c r="K9" s="120"/>
      <c r="L9" s="121"/>
      <c r="M9" s="112"/>
      <c r="N9" s="121"/>
      <c r="O9" s="95">
        <v>0</v>
      </c>
      <c r="P9" s="127"/>
      <c r="Q9" s="119">
        <f>P9*12</f>
        <v>0</v>
      </c>
      <c r="R9" s="129">
        <f>J9+O9+Q9</f>
        <v>0</v>
      </c>
      <c r="S9" s="130">
        <f>R9*1.23</f>
        <v>0</v>
      </c>
    </row>
    <row r="10" spans="1:19" s="1" customFormat="1" ht="16.5" customHeight="1">
      <c r="A10" s="89"/>
      <c r="B10" s="91"/>
      <c r="C10" s="150"/>
      <c r="D10" s="93"/>
      <c r="E10" s="94"/>
      <c r="F10" s="37">
        <v>60</v>
      </c>
      <c r="G10" s="98"/>
      <c r="H10" s="109"/>
      <c r="I10" s="111"/>
      <c r="J10" s="119"/>
      <c r="K10" s="120"/>
      <c r="L10" s="122"/>
      <c r="M10" s="112"/>
      <c r="N10" s="122"/>
      <c r="O10" s="95"/>
      <c r="P10" s="128"/>
      <c r="Q10" s="119"/>
      <c r="R10" s="129"/>
      <c r="S10" s="130"/>
    </row>
    <row r="11" spans="1:19" s="1" customFormat="1" ht="16.5" customHeight="1">
      <c r="A11" s="31"/>
      <c r="B11" s="45"/>
      <c r="C11" s="43"/>
      <c r="D11" s="44"/>
      <c r="E11" s="46"/>
      <c r="F11" s="37">
        <v>80</v>
      </c>
      <c r="G11" s="47"/>
      <c r="H11" s="48"/>
      <c r="I11" s="49"/>
      <c r="J11" s="50"/>
      <c r="K11" s="51"/>
      <c r="L11" s="52"/>
      <c r="M11" s="52"/>
      <c r="N11" s="52"/>
      <c r="O11" s="53"/>
      <c r="P11" s="54"/>
      <c r="Q11" s="50"/>
      <c r="R11" s="55"/>
      <c r="S11" s="56"/>
    </row>
    <row r="12" spans="1:19" s="1" customFormat="1" ht="17.25" customHeight="1">
      <c r="A12" s="89">
        <v>2</v>
      </c>
      <c r="B12" s="96" t="s">
        <v>32</v>
      </c>
      <c r="C12" s="149" t="s">
        <v>37</v>
      </c>
      <c r="D12" s="92">
        <v>1</v>
      </c>
      <c r="E12" s="94" t="s">
        <v>27</v>
      </c>
      <c r="F12" s="38">
        <v>90</v>
      </c>
      <c r="G12" s="98">
        <v>295000</v>
      </c>
      <c r="H12" s="108"/>
      <c r="I12" s="110"/>
      <c r="J12" s="119">
        <f aca="true" t="shared" si="0" ref="J12:J17">G12*H12+I12*12</f>
        <v>0</v>
      </c>
      <c r="K12" s="142"/>
      <c r="L12" s="121"/>
      <c r="M12" s="121"/>
      <c r="N12" s="121"/>
      <c r="O12" s="95">
        <f>K12*G12+L12*G12+M12*F12*12+N12*F12*12</f>
        <v>0</v>
      </c>
      <c r="P12" s="138"/>
      <c r="Q12" s="119">
        <f aca="true" t="shared" si="1" ref="Q12:Q19">P12*12</f>
        <v>0</v>
      </c>
      <c r="R12" s="129">
        <f aca="true" t="shared" si="2" ref="R12:R19">J12+O12+Q12</f>
        <v>0</v>
      </c>
      <c r="S12" s="130">
        <f aca="true" t="shared" si="3" ref="S12:S19">R12*1.23</f>
        <v>0</v>
      </c>
    </row>
    <row r="13" spans="1:19" s="1" customFormat="1" ht="14.25" customHeight="1">
      <c r="A13" s="90"/>
      <c r="B13" s="97"/>
      <c r="C13" s="151"/>
      <c r="D13" s="107"/>
      <c r="E13" s="145"/>
      <c r="F13" s="39">
        <v>100</v>
      </c>
      <c r="G13" s="144"/>
      <c r="H13" s="140"/>
      <c r="I13" s="141"/>
      <c r="J13" s="131"/>
      <c r="K13" s="143"/>
      <c r="L13" s="134"/>
      <c r="M13" s="134"/>
      <c r="N13" s="134"/>
      <c r="O13" s="135"/>
      <c r="P13" s="139"/>
      <c r="Q13" s="131"/>
      <c r="R13" s="132"/>
      <c r="S13" s="133"/>
    </row>
    <row r="14" spans="1:19" s="1" customFormat="1" ht="17.25" customHeight="1">
      <c r="A14" s="126">
        <v>3</v>
      </c>
      <c r="B14" s="152" t="s">
        <v>32</v>
      </c>
      <c r="C14" s="34" t="s">
        <v>36</v>
      </c>
      <c r="D14" s="62">
        <v>1</v>
      </c>
      <c r="E14" s="136" t="s">
        <v>29</v>
      </c>
      <c r="F14" s="38">
        <v>26</v>
      </c>
      <c r="G14" s="63">
        <v>0</v>
      </c>
      <c r="H14" s="57"/>
      <c r="I14" s="58"/>
      <c r="J14" s="64">
        <f t="shared" si="0"/>
        <v>0</v>
      </c>
      <c r="K14" s="59"/>
      <c r="L14" s="60"/>
      <c r="M14" s="60"/>
      <c r="N14" s="60"/>
      <c r="O14" s="65">
        <f>K14*G14+L14*G14+M14*F15*12+N14*F15*12</f>
        <v>0</v>
      </c>
      <c r="P14" s="61"/>
      <c r="Q14" s="64">
        <f t="shared" si="1"/>
        <v>0</v>
      </c>
      <c r="R14" s="66">
        <f>J14+O14+Q14</f>
        <v>0</v>
      </c>
      <c r="S14" s="67">
        <f t="shared" si="3"/>
        <v>0</v>
      </c>
    </row>
    <row r="15" spans="1:19" ht="19.5" customHeight="1">
      <c r="A15" s="90"/>
      <c r="B15" s="97"/>
      <c r="C15" s="34">
        <v>298076</v>
      </c>
      <c r="D15" s="62">
        <v>1</v>
      </c>
      <c r="E15" s="137"/>
      <c r="F15" s="36">
        <v>11</v>
      </c>
      <c r="G15" s="63">
        <v>8000</v>
      </c>
      <c r="H15" s="57"/>
      <c r="I15" s="58"/>
      <c r="J15" s="64">
        <f t="shared" si="0"/>
        <v>0</v>
      </c>
      <c r="K15" s="59"/>
      <c r="L15" s="60"/>
      <c r="M15" s="60"/>
      <c r="N15" s="60"/>
      <c r="O15" s="65">
        <f>K15*G15+L15*G15+M15*F15*12+N15*F15*12</f>
        <v>0</v>
      </c>
      <c r="P15" s="61"/>
      <c r="Q15" s="64">
        <f t="shared" si="1"/>
        <v>0</v>
      </c>
      <c r="R15" s="66">
        <f t="shared" si="2"/>
        <v>0</v>
      </c>
      <c r="S15" s="67">
        <f t="shared" si="3"/>
        <v>0</v>
      </c>
    </row>
    <row r="16" spans="1:19" ht="25.5">
      <c r="A16" s="21">
        <v>4</v>
      </c>
      <c r="B16" s="68" t="s">
        <v>28</v>
      </c>
      <c r="C16" s="35">
        <v>11337268</v>
      </c>
      <c r="D16" s="69">
        <v>1</v>
      </c>
      <c r="E16" s="70" t="s">
        <v>29</v>
      </c>
      <c r="F16" s="39">
        <v>33</v>
      </c>
      <c r="G16" s="71">
        <v>22500</v>
      </c>
      <c r="H16" s="57"/>
      <c r="I16" s="58"/>
      <c r="J16" s="64">
        <f t="shared" si="0"/>
        <v>0</v>
      </c>
      <c r="K16" s="72"/>
      <c r="L16" s="60"/>
      <c r="M16" s="60"/>
      <c r="N16" s="60"/>
      <c r="O16" s="65">
        <f>K16*G16+L16*G16+M16*F16*12+N16*F16*12</f>
        <v>0</v>
      </c>
      <c r="P16" s="61"/>
      <c r="Q16" s="64">
        <f t="shared" si="1"/>
        <v>0</v>
      </c>
      <c r="R16" s="66">
        <f t="shared" si="2"/>
        <v>0</v>
      </c>
      <c r="S16" s="67">
        <f t="shared" si="3"/>
        <v>0</v>
      </c>
    </row>
    <row r="17" spans="1:19" ht="12.75">
      <c r="A17" s="126">
        <v>5</v>
      </c>
      <c r="B17" s="123" t="s">
        <v>30</v>
      </c>
      <c r="C17" s="34">
        <v>71877833</v>
      </c>
      <c r="D17" s="62">
        <v>1</v>
      </c>
      <c r="E17" s="73" t="s">
        <v>31</v>
      </c>
      <c r="F17" s="40">
        <v>5</v>
      </c>
      <c r="G17" s="42">
        <v>5000</v>
      </c>
      <c r="H17" s="57"/>
      <c r="I17" s="58"/>
      <c r="J17" s="74">
        <f t="shared" si="0"/>
        <v>0</v>
      </c>
      <c r="K17" s="72"/>
      <c r="L17" s="60"/>
      <c r="M17" s="60"/>
      <c r="N17" s="60"/>
      <c r="O17" s="65">
        <f>K17*G17+L17*G17+M17*12+N17*12</f>
        <v>0</v>
      </c>
      <c r="P17" s="61"/>
      <c r="Q17" s="64">
        <f t="shared" si="1"/>
        <v>0</v>
      </c>
      <c r="R17" s="66">
        <f t="shared" si="2"/>
        <v>0</v>
      </c>
      <c r="S17" s="67">
        <f t="shared" si="3"/>
        <v>0</v>
      </c>
    </row>
    <row r="18" spans="1:19" ht="12.75">
      <c r="A18" s="89"/>
      <c r="B18" s="124"/>
      <c r="C18" s="34">
        <v>71900082</v>
      </c>
      <c r="D18" s="62">
        <v>1</v>
      </c>
      <c r="E18" s="75" t="s">
        <v>29</v>
      </c>
      <c r="F18" s="41">
        <v>17</v>
      </c>
      <c r="G18" s="76">
        <v>15000</v>
      </c>
      <c r="H18" s="57"/>
      <c r="I18" s="58"/>
      <c r="J18" s="74">
        <v>0</v>
      </c>
      <c r="K18" s="77"/>
      <c r="L18" s="60"/>
      <c r="M18" s="60"/>
      <c r="N18" s="60"/>
      <c r="O18" s="65">
        <v>0</v>
      </c>
      <c r="P18" s="61"/>
      <c r="Q18" s="64">
        <v>0</v>
      </c>
      <c r="R18" s="66">
        <v>0</v>
      </c>
      <c r="S18" s="67">
        <v>0</v>
      </c>
    </row>
    <row r="19" spans="1:19" ht="14.25" customHeight="1">
      <c r="A19" s="90"/>
      <c r="B19" s="125"/>
      <c r="C19" s="34">
        <v>3506691</v>
      </c>
      <c r="D19" s="62">
        <v>1</v>
      </c>
      <c r="E19" s="78" t="s">
        <v>31</v>
      </c>
      <c r="F19" s="41">
        <v>185</v>
      </c>
      <c r="G19" s="76">
        <v>97000</v>
      </c>
      <c r="H19" s="57"/>
      <c r="I19" s="58"/>
      <c r="J19" s="74">
        <v>0</v>
      </c>
      <c r="K19" s="77"/>
      <c r="L19" s="60"/>
      <c r="M19" s="60"/>
      <c r="N19" s="60"/>
      <c r="O19" s="65">
        <f>K19*G19+L19*G19+M19*12+N19*12</f>
        <v>0</v>
      </c>
      <c r="P19" s="61"/>
      <c r="Q19" s="64">
        <f t="shared" si="1"/>
        <v>0</v>
      </c>
      <c r="R19" s="66">
        <f t="shared" si="2"/>
        <v>0</v>
      </c>
      <c r="S19" s="67">
        <f t="shared" si="3"/>
        <v>0</v>
      </c>
    </row>
    <row r="20" spans="1:19" ht="13.5" thickBot="1">
      <c r="A20" s="84" t="s">
        <v>0</v>
      </c>
      <c r="B20" s="85"/>
      <c r="C20" s="32"/>
      <c r="D20" s="26">
        <f>SUM(D9:D19)</f>
        <v>8</v>
      </c>
      <c r="E20" s="22" t="s">
        <v>1</v>
      </c>
      <c r="F20" s="30" t="s">
        <v>1</v>
      </c>
      <c r="G20" s="29">
        <f>SUM(G9:G19)</f>
        <v>627500</v>
      </c>
      <c r="H20" s="7" t="s">
        <v>1</v>
      </c>
      <c r="I20" s="8" t="s">
        <v>1</v>
      </c>
      <c r="J20" s="79">
        <f>SUM(J9:J19)</f>
        <v>0</v>
      </c>
      <c r="K20" s="27" t="s">
        <v>1</v>
      </c>
      <c r="L20" s="8" t="s">
        <v>1</v>
      </c>
      <c r="M20" s="8" t="s">
        <v>1</v>
      </c>
      <c r="N20" s="8" t="s">
        <v>1</v>
      </c>
      <c r="O20" s="9">
        <f>SUM(O9:O19)</f>
        <v>0</v>
      </c>
      <c r="P20" s="10" t="s">
        <v>1</v>
      </c>
      <c r="Q20" s="11">
        <f>SUM(Q9:Q19)</f>
        <v>0</v>
      </c>
      <c r="R20" s="12">
        <f>SUM(R9:R19)</f>
        <v>0</v>
      </c>
      <c r="S20" s="28">
        <f>SUM(S9:S19)</f>
        <v>0</v>
      </c>
    </row>
    <row r="23" spans="2:16" ht="12.75">
      <c r="B23" s="15" t="s">
        <v>39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2:16" ht="12.75">
      <c r="B24" s="24" t="s">
        <v>40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2:16" ht="12.75">
      <c r="B25" s="24" t="s">
        <v>41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2:16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2:18" ht="15.75">
      <c r="B28" s="99" t="s">
        <v>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2:4" ht="12.75">
      <c r="B29" s="2"/>
      <c r="C29" s="2"/>
      <c r="D29" s="2"/>
    </row>
    <row r="30" spans="2:19" ht="65.25" customHeight="1">
      <c r="B30" s="100" t="s">
        <v>23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 ht="28.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2:19" ht="22.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4" ht="12.75">
      <c r="B33" s="3"/>
      <c r="C33" s="3"/>
      <c r="D33" s="3"/>
    </row>
    <row r="34" spans="2:18" ht="12.75">
      <c r="B34" s="80" t="s">
        <v>10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3:18" ht="12.75">
      <c r="M35" s="83" t="s">
        <v>11</v>
      </c>
      <c r="N35" s="83"/>
      <c r="O35" s="83"/>
      <c r="P35" s="83"/>
      <c r="Q35" s="83"/>
      <c r="R35" s="8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19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14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30" customHeight="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 ht="30" customHeight="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</sheetData>
  <sheetProtection/>
  <mergeCells count="60">
    <mergeCell ref="C6:C8"/>
    <mergeCell ref="C9:C10"/>
    <mergeCell ref="C12:C13"/>
    <mergeCell ref="A14:A15"/>
    <mergeCell ref="B14:B15"/>
    <mergeCell ref="A6:A8"/>
    <mergeCell ref="E14:E15"/>
    <mergeCell ref="P12:P13"/>
    <mergeCell ref="H12:H13"/>
    <mergeCell ref="I12:I13"/>
    <mergeCell ref="J12:J13"/>
    <mergeCell ref="K12:K13"/>
    <mergeCell ref="G12:G13"/>
    <mergeCell ref="E12:E13"/>
    <mergeCell ref="Q12:Q13"/>
    <mergeCell ref="R12:R13"/>
    <mergeCell ref="S12:S13"/>
    <mergeCell ref="L12:L13"/>
    <mergeCell ref="M12:M13"/>
    <mergeCell ref="N12:N13"/>
    <mergeCell ref="O12:O13"/>
    <mergeCell ref="B17:B19"/>
    <mergeCell ref="A17:A19"/>
    <mergeCell ref="S6:S7"/>
    <mergeCell ref="K6:Q6"/>
    <mergeCell ref="G6:G7"/>
    <mergeCell ref="N9:N10"/>
    <mergeCell ref="P9:P10"/>
    <mergeCell ref="Q9:Q10"/>
    <mergeCell ref="R9:R10"/>
    <mergeCell ref="S9:S10"/>
    <mergeCell ref="R6:R7"/>
    <mergeCell ref="J9:J10"/>
    <mergeCell ref="K9:K10"/>
    <mergeCell ref="L9:L10"/>
    <mergeCell ref="H9:H10"/>
    <mergeCell ref="I9:I10"/>
    <mergeCell ref="M9:M10"/>
    <mergeCell ref="G2:K2"/>
    <mergeCell ref="H6:J6"/>
    <mergeCell ref="F6:F7"/>
    <mergeCell ref="M35:R35"/>
    <mergeCell ref="A20:B20"/>
    <mergeCell ref="E6:E7"/>
    <mergeCell ref="B34:R34"/>
    <mergeCell ref="B28:R28"/>
    <mergeCell ref="B30:S30"/>
    <mergeCell ref="D6:D8"/>
    <mergeCell ref="B6:B8"/>
    <mergeCell ref="D12:D13"/>
    <mergeCell ref="B42:S42"/>
    <mergeCell ref="B43:S43"/>
    <mergeCell ref="A12:A13"/>
    <mergeCell ref="A9:A10"/>
    <mergeCell ref="B9:B10"/>
    <mergeCell ref="D9:D10"/>
    <mergeCell ref="E9:E10"/>
    <mergeCell ref="O9:O10"/>
    <mergeCell ref="B12:B13"/>
    <mergeCell ref="G9:G10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 Barbara</dc:creator>
  <cp:keywords/>
  <dc:description/>
  <cp:lastModifiedBy>emichalak</cp:lastModifiedBy>
  <cp:lastPrinted>2018-04-25T12:49:12Z</cp:lastPrinted>
  <dcterms:created xsi:type="dcterms:W3CDTF">2009-05-08T08:30:37Z</dcterms:created>
  <dcterms:modified xsi:type="dcterms:W3CDTF">2018-04-25T12:55:57Z</dcterms:modified>
  <cp:category/>
  <cp:version/>
  <cp:contentType/>
  <cp:contentStatus/>
</cp:coreProperties>
</file>